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lexander.arnautski\Downloads\"/>
    </mc:Choice>
  </mc:AlternateContent>
  <bookViews>
    <workbookView xWindow="0" yWindow="0" windowWidth="28800" windowHeight="12435"/>
  </bookViews>
  <sheets>
    <sheet name="Sheet1" sheetId="1" r:id="rId1"/>
  </sheets>
  <definedNames>
    <definedName name="_xlnm.Print_Area" localSheetId="0">Sheet1!$A$1:$K$105</definedName>
    <definedName name="_xlnm.Print_Titles" localSheetId="0">Sheet1!$23:$23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1" i="1" l="1"/>
  <c r="G101" i="1"/>
  <c r="F101" i="1"/>
  <c r="G30" i="1"/>
  <c r="G34" i="1"/>
  <c r="F34" i="1"/>
  <c r="F46" i="1"/>
  <c r="G46" i="1"/>
  <c r="F54" i="1"/>
  <c r="G54" i="1"/>
  <c r="F68" i="1"/>
  <c r="G68" i="1"/>
  <c r="F79" i="1"/>
  <c r="G79" i="1"/>
  <c r="F84" i="1"/>
  <c r="G84" i="1"/>
  <c r="F89" i="1"/>
  <c r="G89" i="1"/>
  <c r="F94" i="1"/>
  <c r="H79" i="1" l="1"/>
  <c r="H94" i="1"/>
  <c r="G94" i="1"/>
  <c r="H89" i="1"/>
  <c r="H84" i="1"/>
  <c r="H68" i="1"/>
  <c r="H34" i="1"/>
  <c r="H46" i="1"/>
  <c r="H54" i="1"/>
  <c r="F30" i="1"/>
  <c r="H30" i="1"/>
</calcChain>
</file>

<file path=xl/sharedStrings.xml><?xml version="1.0" encoding="utf-8"?>
<sst xmlns="http://schemas.openxmlformats.org/spreadsheetml/2006/main" count="199" uniqueCount="120">
  <si>
    <t>№</t>
  </si>
  <si>
    <t>ВЪНШНА ДОГРАМА СУТЕРЕН -1</t>
  </si>
  <si>
    <t>РАЗМЕРИ (см)</t>
  </si>
  <si>
    <t>P(м')</t>
  </si>
  <si>
    <r>
      <t>S(м</t>
    </r>
    <r>
      <rPr>
        <b/>
        <sz val="11"/>
        <color theme="1"/>
        <rFont val="Calibri"/>
        <family val="2"/>
        <charset val="204"/>
      </rPr>
      <t>²)</t>
    </r>
  </si>
  <si>
    <t>Брой на етажа</t>
  </si>
  <si>
    <t>АП1</t>
  </si>
  <si>
    <t>140х110</t>
  </si>
  <si>
    <t>АП2</t>
  </si>
  <si>
    <t>АП3</t>
  </si>
  <si>
    <t>150х80</t>
  </si>
  <si>
    <t>АП4</t>
  </si>
  <si>
    <t>270х80</t>
  </si>
  <si>
    <t>АП5</t>
  </si>
  <si>
    <t>120х80</t>
  </si>
  <si>
    <t>АП6</t>
  </si>
  <si>
    <t>150х260</t>
  </si>
  <si>
    <t>АВр.</t>
  </si>
  <si>
    <t>Общо СУТЕРЕН -1</t>
  </si>
  <si>
    <t>ВЪНШНА ДОГРАМА СУТЕРЕН -2</t>
  </si>
  <si>
    <t>140х120</t>
  </si>
  <si>
    <t>Общо СУТЕРЕН -2</t>
  </si>
  <si>
    <t>ВЪНШНА ДОГРАМА ПЪРВИ ЕТАЖ, КОТИ 0,00 И +1,25</t>
  </si>
  <si>
    <t>140х410</t>
  </si>
  <si>
    <t>АП7</t>
  </si>
  <si>
    <t>АП8</t>
  </si>
  <si>
    <t>140х360</t>
  </si>
  <si>
    <t>АП9</t>
  </si>
  <si>
    <t>140х145</t>
  </si>
  <si>
    <t>АП10</t>
  </si>
  <si>
    <t>140х155</t>
  </si>
  <si>
    <t>АП11</t>
  </si>
  <si>
    <t>150х145</t>
  </si>
  <si>
    <t>АП12</t>
  </si>
  <si>
    <t>АП13</t>
  </si>
  <si>
    <t>320х260</t>
  </si>
  <si>
    <t>195х260</t>
  </si>
  <si>
    <t>АП14</t>
  </si>
  <si>
    <t>АП15</t>
  </si>
  <si>
    <t>210х410</t>
  </si>
  <si>
    <t>Общо ПЪРВИ ЕТАЖ, КОТИ 0,00 И +1,25</t>
  </si>
  <si>
    <t>ВЪНШНА ДОГРАМА МЕЦАНИН</t>
  </si>
  <si>
    <t>АП16</t>
  </si>
  <si>
    <t>135х145</t>
  </si>
  <si>
    <t>Общо МЕЦАНИН</t>
  </si>
  <si>
    <t>ВЪНШНА ДОГРАМА ВТОРИ ЕТАЖ</t>
  </si>
  <si>
    <t>АП17</t>
  </si>
  <si>
    <t>140х210</t>
  </si>
  <si>
    <t>АП18</t>
  </si>
  <si>
    <t>390х210</t>
  </si>
  <si>
    <t>АП19</t>
  </si>
  <si>
    <t>295х210</t>
  </si>
  <si>
    <t>АП20</t>
  </si>
  <si>
    <t>155х210</t>
  </si>
  <si>
    <t>АП21</t>
  </si>
  <si>
    <t>150х210</t>
  </si>
  <si>
    <t>АП22</t>
  </si>
  <si>
    <t>225*210</t>
  </si>
  <si>
    <t>АП22*</t>
  </si>
  <si>
    <t>АП23</t>
  </si>
  <si>
    <t>180х210</t>
  </si>
  <si>
    <t>Авр.1</t>
  </si>
  <si>
    <t>90х290</t>
  </si>
  <si>
    <t>АП24</t>
  </si>
  <si>
    <t>260х210</t>
  </si>
  <si>
    <t>Авр.2</t>
  </si>
  <si>
    <t>100х290</t>
  </si>
  <si>
    <t>Общо ВТОРИ ЕТАЖ</t>
  </si>
  <si>
    <t>ВЪНШНА ДОГРАМА ТРЕТИ ЕТАЖ</t>
  </si>
  <si>
    <t>АП25</t>
  </si>
  <si>
    <t>140х195</t>
  </si>
  <si>
    <t>АП26</t>
  </si>
  <si>
    <t>155х195</t>
  </si>
  <si>
    <t>АП27</t>
  </si>
  <si>
    <t>150х195</t>
  </si>
  <si>
    <t>АП28</t>
  </si>
  <si>
    <t>135х195</t>
  </si>
  <si>
    <t>Авр.3</t>
  </si>
  <si>
    <t>210х210</t>
  </si>
  <si>
    <t>Авр.4</t>
  </si>
  <si>
    <t>155х245</t>
  </si>
  <si>
    <t>Общо ТРЕТИ ЕТАЖ</t>
  </si>
  <si>
    <t>ВЪНШНА ДОГРАМА ЧЕТВЪТРИ ЕТАЖ</t>
  </si>
  <si>
    <t>Общо ЧЕТВЪРТИ ЕТАЖ</t>
  </si>
  <si>
    <t>ВЪНШНА ДОГРАМА ПЕТИ ЕТАЖ</t>
  </si>
  <si>
    <t>Общо ПЕТИ ЕТАЖ</t>
  </si>
  <si>
    <t>ВЪНШНА ДОГРАМА ШЕСТИ ЕТАЖ</t>
  </si>
  <si>
    <t>Общо ШЕСТИ ЕТАЖ</t>
  </si>
  <si>
    <t>Авр.6</t>
  </si>
  <si>
    <t>865х80</t>
  </si>
  <si>
    <t>685х80</t>
  </si>
  <si>
    <t>ВЪНШНА ДОГРАМА СЕДМИ ЕТАЖ</t>
  </si>
  <si>
    <t>Общо СЕДМИ ЕТАЖ</t>
  </si>
  <si>
    <t xml:space="preserve">Обект: </t>
  </si>
  <si>
    <t>Министерство на външните работи</t>
  </si>
  <si>
    <t>Подмяна външна дограма ЦУ на МВнР</t>
  </si>
  <si>
    <t>Наименование на видовете работи</t>
  </si>
  <si>
    <t>ед.м</t>
  </si>
  <si>
    <t>бр.</t>
  </si>
  <si>
    <t>м2</t>
  </si>
  <si>
    <t>Количество</t>
  </si>
  <si>
    <t>Подробна Количествена сметка дограма-по етажи</t>
  </si>
  <si>
    <t>ТОТАЛ СГРАДА</t>
  </si>
  <si>
    <t>АП29</t>
  </si>
  <si>
    <t>АП30</t>
  </si>
  <si>
    <t>Авр.5</t>
  </si>
  <si>
    <t>155х260</t>
  </si>
  <si>
    <t xml:space="preserve"> </t>
  </si>
  <si>
    <t>Взимане на мерки от място, производство, доставка и монтаж на дограма алуминиева тъмнокафава елуксирана, троен стъклопакет 40 мм (6-12-4-12-6), нискоемисионно К-стъкло прозрачно и високоенергийно</t>
  </si>
  <si>
    <t>Оформяне дограма външна страна съгласно техническата спецификация</t>
  </si>
  <si>
    <t>Оформяне дограма вътрешна страна съгласно техническата спецификация</t>
  </si>
  <si>
    <t>Възстановяване на разрушена мазилка в помещенията и обработка ръбове съгласно техническата спецификация</t>
  </si>
  <si>
    <t>Шпакловане, грундиране и двукратно боядисване на стени в помещенията (в зоната на дограмата), бял латекс</t>
  </si>
  <si>
    <t>Демонтиране, включително натоварване и извозване, на съществуващи прозорци</t>
  </si>
  <si>
    <t>Демонтиране, включително натоварване и извозване, на съществуващи врати</t>
  </si>
  <si>
    <r>
      <t>Цена СМР:
(</t>
    </r>
    <r>
      <rPr>
        <b/>
        <i/>
        <sz val="11"/>
        <color theme="1"/>
        <rFont val="Calibri"/>
        <family val="2"/>
        <charset val="204"/>
        <scheme val="minor"/>
      </rPr>
      <t>лв. без ДДС без непредвидени разходи)</t>
    </r>
    <r>
      <rPr>
        <b/>
        <sz val="11"/>
        <color theme="1"/>
        <rFont val="Calibri"/>
        <family val="2"/>
        <charset val="204"/>
        <scheme val="minor"/>
      </rPr>
      <t xml:space="preserve">                   </t>
    </r>
  </si>
  <si>
    <r>
      <t>Стойност на непредвидените разходи:
(</t>
    </r>
    <r>
      <rPr>
        <b/>
        <i/>
        <sz val="11"/>
        <color theme="1"/>
        <rFont val="Calibri"/>
        <family val="2"/>
        <charset val="204"/>
        <scheme val="minor"/>
      </rPr>
      <t xml:space="preserve">в лв. без ДДС)       </t>
    </r>
    <r>
      <rPr>
        <b/>
        <sz val="11"/>
        <color theme="1"/>
        <rFont val="Calibri"/>
        <family val="2"/>
        <charset val="204"/>
        <scheme val="minor"/>
      </rPr>
      <t xml:space="preserve">          </t>
    </r>
  </si>
  <si>
    <r>
      <t>Общо цена:
(</t>
    </r>
    <r>
      <rPr>
        <b/>
        <i/>
        <sz val="11"/>
        <color theme="1"/>
        <rFont val="Calibri"/>
        <family val="2"/>
        <charset val="204"/>
        <scheme val="minor"/>
      </rPr>
      <t>в лв. без ДДС)</t>
    </r>
  </si>
  <si>
    <t xml:space="preserve">
 КОЛИЧЕСТВЕНА СМЕТКА </t>
  </si>
  <si>
    <t>Приложение А1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</si>
</sst>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u/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/>
    <xf numFmtId="0" fontId="2" fillId="3" borderId="0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2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left" vertical="center" wrapText="1"/>
    </xf>
    <xf numFmtId="0" fontId="5" fillId="3" borderId="2" xfId="0" applyFont="1" applyFill="1" applyBorder="1" applyAlignment="1">
      <alignment horizontal="left" vertical="center" wrapText="1"/>
    </xf>
    <xf numFmtId="0" fontId="0" fillId="0" borderId="0" xfId="0" applyAlignment="1">
      <alignment horizontal="right"/>
    </xf>
    <xf numFmtId="0" fontId="4" fillId="3" borderId="1" xfId="0" applyFont="1" applyFill="1" applyBorder="1" applyAlignment="1">
      <alignment horizontal="right" vertical="center" wrapText="1"/>
    </xf>
    <xf numFmtId="0" fontId="5" fillId="3" borderId="1" xfId="0" applyFont="1" applyFill="1" applyBorder="1" applyAlignment="1">
      <alignment horizontal="right" vertical="center" wrapText="1"/>
    </xf>
    <xf numFmtId="0" fontId="5" fillId="3" borderId="3" xfId="0" applyFont="1" applyFill="1" applyBorder="1" applyAlignment="1">
      <alignment horizontal="left" vertical="center" wrapText="1"/>
    </xf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0" borderId="4" xfId="0" applyBorder="1" applyAlignment="1">
      <alignment horizontal="center"/>
    </xf>
    <xf numFmtId="0" fontId="1" fillId="2" borderId="4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left" vertical="center" wrapText="1"/>
    </xf>
    <xf numFmtId="0" fontId="0" fillId="0" borderId="7" xfId="0" applyBorder="1" applyAlignment="1">
      <alignment horizontal="right"/>
    </xf>
    <xf numFmtId="0" fontId="0" fillId="2" borderId="8" xfId="0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right" vertical="center"/>
    </xf>
    <xf numFmtId="0" fontId="0" fillId="0" borderId="1" xfId="0" applyBorder="1" applyAlignment="1">
      <alignment horizontal="right"/>
    </xf>
    <xf numFmtId="0" fontId="0" fillId="2" borderId="1" xfId="0" applyFill="1" applyBorder="1" applyAlignment="1">
      <alignment horizontal="right"/>
    </xf>
    <xf numFmtId="0" fontId="0" fillId="0" borderId="7" xfId="0" applyBorder="1" applyAlignment="1">
      <alignment horizontal="center"/>
    </xf>
    <xf numFmtId="0" fontId="0" fillId="0" borderId="9" xfId="0" applyBorder="1"/>
    <xf numFmtId="0" fontId="1" fillId="0" borderId="1" xfId="0" applyFont="1" applyBorder="1" applyAlignment="1">
      <alignment horizontal="right"/>
    </xf>
    <xf numFmtId="0" fontId="5" fillId="3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wrapText="1"/>
    </xf>
    <xf numFmtId="0" fontId="0" fillId="0" borderId="0" xfId="0" applyBorder="1" applyAlignment="1">
      <alignment horizontal="right"/>
    </xf>
    <xf numFmtId="0" fontId="1" fillId="0" borderId="1" xfId="0" applyFont="1" applyBorder="1" applyAlignment="1">
      <alignment horizontal="left" vertical="top" wrapText="1"/>
    </xf>
    <xf numFmtId="0" fontId="1" fillId="0" borderId="7" xfId="0" applyFont="1" applyBorder="1" applyAlignment="1">
      <alignment vertical="top" wrapText="1"/>
    </xf>
    <xf numFmtId="0" fontId="0" fillId="0" borderId="8" xfId="0" applyBorder="1" applyAlignment="1">
      <alignment horizontal="right"/>
    </xf>
    <xf numFmtId="0" fontId="0" fillId="0" borderId="2" xfId="0" applyBorder="1" applyAlignment="1">
      <alignment horizontal="right"/>
    </xf>
    <xf numFmtId="0" fontId="0" fillId="0" borderId="0" xfId="0" applyBorder="1" applyAlignment="1">
      <alignment horizontal="center"/>
    </xf>
    <xf numFmtId="0" fontId="1" fillId="0" borderId="10" xfId="0" applyFont="1" applyBorder="1" applyAlignment="1">
      <alignment vertical="top" wrapText="1"/>
    </xf>
    <xf numFmtId="0" fontId="4" fillId="3" borderId="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5" fillId="3" borderId="2" xfId="0" applyFont="1" applyFill="1" applyBorder="1" applyAlignment="1">
      <alignment horizontal="left" vertical="center" wrapText="1"/>
    </xf>
    <xf numFmtId="0" fontId="5" fillId="3" borderId="3" xfId="0" applyFont="1" applyFill="1" applyBorder="1" applyAlignment="1">
      <alignment horizontal="left" vertical="center" wrapText="1"/>
    </xf>
    <xf numFmtId="0" fontId="5" fillId="3" borderId="4" xfId="0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right"/>
    </xf>
    <xf numFmtId="0" fontId="1" fillId="2" borderId="3" xfId="0" applyFont="1" applyFill="1" applyBorder="1" applyAlignment="1">
      <alignment horizontal="right"/>
    </xf>
    <xf numFmtId="0" fontId="1" fillId="2" borderId="4" xfId="0" applyFont="1" applyFill="1" applyBorder="1" applyAlignment="1">
      <alignment horizontal="right"/>
    </xf>
    <xf numFmtId="0" fontId="0" fillId="2" borderId="2" xfId="0" applyFill="1" applyBorder="1" applyAlignment="1">
      <alignment horizontal="right"/>
    </xf>
    <xf numFmtId="0" fontId="0" fillId="2" borderId="3" xfId="0" applyFill="1" applyBorder="1" applyAlignment="1">
      <alignment horizontal="right"/>
    </xf>
    <xf numFmtId="0" fontId="0" fillId="2" borderId="4" xfId="0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7"/>
  <sheetViews>
    <sheetView tabSelected="1" view="pageBreakPreview" zoomScaleNormal="100" zoomScaleSheetLayoutView="100" workbookViewId="0">
      <selection activeCell="K3" sqref="K3"/>
    </sheetView>
  </sheetViews>
  <sheetFormatPr defaultRowHeight="15" x14ac:dyDescent="0.25"/>
  <cols>
    <col min="1" max="1" width="9" style="4" customWidth="1"/>
    <col min="5" max="5" width="2.5703125" customWidth="1"/>
    <col min="7" max="7" width="22.7109375" customWidth="1"/>
    <col min="8" max="8" width="14.5703125" style="19" customWidth="1"/>
    <col min="9" max="9" width="6.85546875" customWidth="1"/>
    <col min="10" max="10" width="18.42578125" customWidth="1"/>
    <col min="11" max="11" width="21.5703125" customWidth="1"/>
  </cols>
  <sheetData>
    <row r="1" spans="1:11" x14ac:dyDescent="0.25">
      <c r="A1" s="10" t="s">
        <v>93</v>
      </c>
      <c r="B1" s="11" t="s">
        <v>94</v>
      </c>
      <c r="C1" s="11"/>
      <c r="D1" s="11"/>
      <c r="E1" s="11"/>
      <c r="F1" s="11"/>
    </row>
    <row r="2" spans="1:11" x14ac:dyDescent="0.25">
      <c r="A2" s="10"/>
      <c r="B2" s="11" t="s">
        <v>95</v>
      </c>
      <c r="C2" s="11"/>
      <c r="D2" s="11"/>
      <c r="E2" s="11"/>
      <c r="F2" s="11"/>
    </row>
    <row r="3" spans="1:11" ht="15.75" customHeight="1" x14ac:dyDescent="0.25">
      <c r="A3" s="48" t="s">
        <v>118</v>
      </c>
      <c r="B3" s="48"/>
      <c r="C3" s="48"/>
      <c r="D3" s="48"/>
      <c r="E3" s="48"/>
      <c r="F3" s="48"/>
      <c r="G3" s="48"/>
      <c r="H3" s="48"/>
      <c r="I3" s="6"/>
      <c r="J3" s="5"/>
      <c r="K3" s="5" t="s">
        <v>119</v>
      </c>
    </row>
    <row r="4" spans="1:11" ht="15.75" customHeight="1" x14ac:dyDescent="0.25">
      <c r="A4" s="48"/>
      <c r="B4" s="48"/>
      <c r="C4" s="48"/>
      <c r="D4" s="48"/>
      <c r="E4" s="48"/>
      <c r="F4" s="48"/>
      <c r="G4" s="48"/>
      <c r="H4" s="48"/>
      <c r="I4" s="6"/>
      <c r="J4" s="5"/>
      <c r="K4" s="5"/>
    </row>
    <row r="5" spans="1:11" ht="15.75" customHeight="1" x14ac:dyDescent="0.25">
      <c r="A5" s="48"/>
      <c r="B5" s="48"/>
      <c r="C5" s="48"/>
      <c r="D5" s="48"/>
      <c r="E5" s="48"/>
      <c r="F5" s="48"/>
      <c r="G5" s="48"/>
      <c r="H5" s="48"/>
      <c r="I5" s="6"/>
      <c r="J5" s="5"/>
      <c r="K5" s="5"/>
    </row>
    <row r="6" spans="1:11" ht="33.75" customHeight="1" x14ac:dyDescent="0.25">
      <c r="A6" s="12"/>
      <c r="B6" s="62" t="s">
        <v>96</v>
      </c>
      <c r="C6" s="62"/>
      <c r="D6" s="62"/>
      <c r="E6" s="62"/>
      <c r="F6" s="62"/>
      <c r="G6" s="62"/>
      <c r="H6" s="20" t="s">
        <v>100</v>
      </c>
      <c r="I6" s="13" t="s">
        <v>97</v>
      </c>
    </row>
    <row r="7" spans="1:11" ht="30.75" customHeight="1" x14ac:dyDescent="0.25">
      <c r="A7" s="14">
        <v>1</v>
      </c>
      <c r="B7" s="63" t="s">
        <v>113</v>
      </c>
      <c r="C7" s="63"/>
      <c r="D7" s="63"/>
      <c r="E7" s="63"/>
      <c r="F7" s="63"/>
      <c r="G7" s="63"/>
      <c r="H7" s="21">
        <v>1511</v>
      </c>
      <c r="I7" s="17" t="s">
        <v>98</v>
      </c>
    </row>
    <row r="8" spans="1:11" ht="55.5" customHeight="1" x14ac:dyDescent="0.25">
      <c r="A8" s="14">
        <v>3</v>
      </c>
      <c r="B8" s="56" t="s">
        <v>114</v>
      </c>
      <c r="C8" s="57"/>
      <c r="D8" s="57"/>
      <c r="E8" s="57"/>
      <c r="F8" s="57"/>
      <c r="G8" s="58"/>
      <c r="H8" s="21">
        <v>61</v>
      </c>
      <c r="I8" s="17" t="s">
        <v>98</v>
      </c>
    </row>
    <row r="9" spans="1:11" ht="67.5" customHeight="1" x14ac:dyDescent="0.25">
      <c r="A9" s="14">
        <v>4</v>
      </c>
      <c r="B9" s="56" t="s">
        <v>108</v>
      </c>
      <c r="C9" s="57"/>
      <c r="D9" s="57"/>
      <c r="E9" s="57"/>
      <c r="F9" s="57"/>
      <c r="G9" s="58"/>
      <c r="H9" s="21">
        <v>4808</v>
      </c>
      <c r="I9" s="17" t="s">
        <v>99</v>
      </c>
    </row>
    <row r="10" spans="1:11" ht="33.75" customHeight="1" x14ac:dyDescent="0.25">
      <c r="A10" s="14">
        <v>5</v>
      </c>
      <c r="B10" s="56" t="s">
        <v>109</v>
      </c>
      <c r="C10" s="57"/>
      <c r="D10" s="57"/>
      <c r="E10" s="57"/>
      <c r="F10" s="57"/>
      <c r="G10" s="58"/>
      <c r="H10" s="21">
        <v>2795</v>
      </c>
      <c r="I10" s="29" t="s">
        <v>99</v>
      </c>
    </row>
    <row r="11" spans="1:11" ht="33.75" customHeight="1" x14ac:dyDescent="0.25">
      <c r="A11" s="14">
        <v>6</v>
      </c>
      <c r="B11" s="56" t="s">
        <v>110</v>
      </c>
      <c r="C11" s="57"/>
      <c r="D11" s="57"/>
      <c r="E11" s="57"/>
      <c r="F11" s="57"/>
      <c r="G11" s="58"/>
      <c r="H11" s="21">
        <v>2795</v>
      </c>
      <c r="I11" s="29" t="s">
        <v>99</v>
      </c>
    </row>
    <row r="12" spans="1:11" ht="39.75" customHeight="1" x14ac:dyDescent="0.25">
      <c r="A12" s="14">
        <v>7</v>
      </c>
      <c r="B12" s="56" t="s">
        <v>111</v>
      </c>
      <c r="C12" s="57"/>
      <c r="D12" s="57"/>
      <c r="E12" s="57"/>
      <c r="F12" s="57"/>
      <c r="G12" s="58"/>
      <c r="H12" s="21">
        <v>2795</v>
      </c>
      <c r="I12" s="29" t="s">
        <v>99</v>
      </c>
    </row>
    <row r="13" spans="1:11" ht="39.75" customHeight="1" x14ac:dyDescent="0.25">
      <c r="A13" s="39">
        <v>8</v>
      </c>
      <c r="B13" s="56" t="s">
        <v>112</v>
      </c>
      <c r="C13" s="57"/>
      <c r="D13" s="57"/>
      <c r="E13" s="57"/>
      <c r="F13" s="57"/>
      <c r="G13" s="58"/>
      <c r="H13" s="21">
        <v>2795</v>
      </c>
      <c r="I13" s="29" t="s">
        <v>99</v>
      </c>
    </row>
    <row r="14" spans="1:11" ht="15.75" customHeight="1" x14ac:dyDescent="0.25">
      <c r="B14" s="56"/>
      <c r="C14" s="57"/>
      <c r="D14" s="57"/>
      <c r="E14" s="57"/>
      <c r="F14" s="57"/>
      <c r="G14" s="58"/>
      <c r="H14" s="21"/>
      <c r="I14" s="17"/>
    </row>
    <row r="15" spans="1:11" ht="15.75" customHeight="1" x14ac:dyDescent="0.25">
      <c r="A15" s="14"/>
      <c r="B15" s="18"/>
      <c r="C15" s="22"/>
      <c r="D15" s="22"/>
      <c r="E15" s="22"/>
      <c r="F15" s="22"/>
      <c r="G15" s="15"/>
      <c r="H15" s="21"/>
      <c r="I15" s="17"/>
      <c r="K15" t="s">
        <v>107</v>
      </c>
    </row>
    <row r="16" spans="1:11" ht="15.75" customHeight="1" x14ac:dyDescent="0.25">
      <c r="A16" s="14"/>
      <c r="B16" s="18"/>
      <c r="C16" s="22"/>
      <c r="D16" s="22"/>
      <c r="E16" s="22"/>
      <c r="F16" s="22"/>
      <c r="G16" s="15"/>
      <c r="H16" s="21"/>
      <c r="I16" s="17"/>
    </row>
    <row r="17" spans="1:9" ht="15.75" customHeight="1" x14ac:dyDescent="0.25">
      <c r="A17" s="14"/>
      <c r="B17" s="18"/>
      <c r="C17" s="22"/>
      <c r="D17" s="22"/>
      <c r="E17" s="22"/>
      <c r="F17" s="22"/>
      <c r="G17" s="15"/>
      <c r="H17" s="21"/>
      <c r="I17" s="17"/>
    </row>
    <row r="18" spans="1:9" ht="15.75" customHeight="1" x14ac:dyDescent="0.25">
      <c r="A18" s="14"/>
      <c r="B18" s="18"/>
      <c r="C18" s="22"/>
      <c r="D18" s="22"/>
      <c r="E18" s="22"/>
      <c r="F18" s="22"/>
      <c r="G18" s="15"/>
      <c r="H18" s="21"/>
      <c r="I18" s="17"/>
    </row>
    <row r="19" spans="1:9" ht="15.75" customHeight="1" x14ac:dyDescent="0.25">
      <c r="A19" s="14"/>
      <c r="B19" s="18"/>
      <c r="C19" s="22"/>
      <c r="D19" s="22"/>
      <c r="E19" s="22"/>
      <c r="F19" s="22"/>
      <c r="G19" s="15"/>
      <c r="H19" s="21"/>
      <c r="I19" s="17"/>
    </row>
    <row r="20" spans="1:9" ht="15.75" customHeight="1" x14ac:dyDescent="0.25">
      <c r="A20" s="14"/>
      <c r="B20" s="18"/>
      <c r="C20" s="22"/>
      <c r="D20" s="22"/>
      <c r="E20" s="22"/>
      <c r="F20" s="22"/>
      <c r="G20" s="15"/>
      <c r="H20" s="21"/>
      <c r="I20" s="17"/>
    </row>
    <row r="21" spans="1:9" ht="15.75" customHeight="1" x14ac:dyDescent="0.25">
      <c r="A21" s="14"/>
      <c r="B21" s="59" t="s">
        <v>101</v>
      </c>
      <c r="C21" s="60"/>
      <c r="D21" s="60"/>
      <c r="E21" s="60"/>
      <c r="F21" s="60"/>
      <c r="G21" s="61"/>
      <c r="H21" s="21"/>
      <c r="I21" s="17"/>
    </row>
    <row r="22" spans="1:9" ht="31.5" customHeight="1" x14ac:dyDescent="0.25">
      <c r="A22" s="49" t="s">
        <v>1</v>
      </c>
      <c r="B22" s="49"/>
      <c r="C22" s="49"/>
      <c r="D22" s="49"/>
      <c r="E22" s="49"/>
      <c r="F22" s="49"/>
      <c r="G22" s="49"/>
      <c r="H22" s="49"/>
      <c r="I22" s="27"/>
    </row>
    <row r="23" spans="1:9" x14ac:dyDescent="0.25">
      <c r="A23" s="31" t="s">
        <v>0</v>
      </c>
      <c r="B23" s="50" t="s">
        <v>2</v>
      </c>
      <c r="C23" s="51"/>
      <c r="D23" s="51"/>
      <c r="E23" s="52"/>
      <c r="F23" s="32" t="s">
        <v>4</v>
      </c>
      <c r="G23" s="28" t="s">
        <v>3</v>
      </c>
      <c r="H23" s="33" t="s">
        <v>5</v>
      </c>
      <c r="I23" s="16"/>
    </row>
    <row r="24" spans="1:9" x14ac:dyDescent="0.25">
      <c r="A24" s="3" t="s">
        <v>6</v>
      </c>
      <c r="B24" s="53" t="s">
        <v>7</v>
      </c>
      <c r="C24" s="54"/>
      <c r="D24" s="54"/>
      <c r="E24" s="55"/>
      <c r="F24" s="1">
        <v>4.62</v>
      </c>
      <c r="G24" s="1">
        <v>15</v>
      </c>
      <c r="H24" s="34">
        <v>3</v>
      </c>
      <c r="I24" s="8"/>
    </row>
    <row r="25" spans="1:9" x14ac:dyDescent="0.25">
      <c r="A25" s="3" t="s">
        <v>9</v>
      </c>
      <c r="B25" s="53" t="s">
        <v>10</v>
      </c>
      <c r="C25" s="54"/>
      <c r="D25" s="54"/>
      <c r="E25" s="55"/>
      <c r="F25" s="1">
        <v>1.2</v>
      </c>
      <c r="G25" s="1">
        <v>4.5999999999999996</v>
      </c>
      <c r="H25" s="34">
        <v>22</v>
      </c>
      <c r="I25" s="8"/>
    </row>
    <row r="26" spans="1:9" x14ac:dyDescent="0.25">
      <c r="A26" s="3" t="s">
        <v>11</v>
      </c>
      <c r="B26" s="53" t="s">
        <v>12</v>
      </c>
      <c r="C26" s="54"/>
      <c r="D26" s="54"/>
      <c r="E26" s="55"/>
      <c r="F26" s="1">
        <v>2.16</v>
      </c>
      <c r="G26" s="1">
        <v>7</v>
      </c>
      <c r="H26" s="34">
        <v>1</v>
      </c>
      <c r="I26" s="8"/>
    </row>
    <row r="27" spans="1:9" x14ac:dyDescent="0.25">
      <c r="A27" s="3" t="s">
        <v>13</v>
      </c>
      <c r="B27" s="53" t="s">
        <v>14</v>
      </c>
      <c r="C27" s="54"/>
      <c r="D27" s="54"/>
      <c r="E27" s="55"/>
      <c r="F27" s="1">
        <v>0.96</v>
      </c>
      <c r="G27" s="1">
        <v>4</v>
      </c>
      <c r="H27" s="34">
        <v>2</v>
      </c>
      <c r="I27" s="8"/>
    </row>
    <row r="28" spans="1:9" x14ac:dyDescent="0.25">
      <c r="A28" s="3" t="s">
        <v>15</v>
      </c>
      <c r="B28" s="53" t="s">
        <v>16</v>
      </c>
      <c r="C28" s="54"/>
      <c r="D28" s="54"/>
      <c r="E28" s="55"/>
      <c r="F28" s="1">
        <v>3.9</v>
      </c>
      <c r="G28" s="1">
        <v>8.1999999999999993</v>
      </c>
      <c r="H28" s="34">
        <v>10</v>
      </c>
      <c r="I28" s="8"/>
    </row>
    <row r="29" spans="1:9" x14ac:dyDescent="0.25">
      <c r="A29" s="3" t="s">
        <v>17</v>
      </c>
      <c r="B29" s="53" t="s">
        <v>16</v>
      </c>
      <c r="C29" s="54"/>
      <c r="D29" s="54"/>
      <c r="E29" s="55"/>
      <c r="F29" s="1">
        <v>3.9</v>
      </c>
      <c r="G29" s="1">
        <v>8.1999999999999993</v>
      </c>
      <c r="H29" s="34">
        <v>2</v>
      </c>
      <c r="I29" s="8"/>
    </row>
    <row r="30" spans="1:9" x14ac:dyDescent="0.25">
      <c r="A30" s="64" t="s">
        <v>18</v>
      </c>
      <c r="B30" s="65"/>
      <c r="C30" s="65"/>
      <c r="D30" s="65"/>
      <c r="E30" s="66"/>
      <c r="F30" s="2">
        <f>F24*H24+F25*H25+F26*H26+F27*H27+F28*H28+F29*H29</f>
        <v>91.14</v>
      </c>
      <c r="G30" s="2">
        <f>G24*H24+G25*H25+G26*H26+G27*H27+G28*H28+G29*H29</f>
        <v>259.59999999999997</v>
      </c>
      <c r="H30" s="35">
        <f>SUM(H24:H29)</f>
        <v>40</v>
      </c>
      <c r="I30" s="9"/>
    </row>
    <row r="31" spans="1:9" ht="30.75" customHeight="1" x14ac:dyDescent="0.25">
      <c r="A31" s="50" t="s">
        <v>19</v>
      </c>
      <c r="B31" s="51"/>
      <c r="C31" s="51"/>
      <c r="D31" s="51"/>
      <c r="E31" s="51"/>
      <c r="F31" s="51"/>
      <c r="G31" s="51"/>
      <c r="H31" s="52"/>
      <c r="I31" s="7"/>
    </row>
    <row r="32" spans="1:9" x14ac:dyDescent="0.25">
      <c r="A32" s="31" t="s">
        <v>0</v>
      </c>
      <c r="B32" s="50" t="s">
        <v>2</v>
      </c>
      <c r="C32" s="51"/>
      <c r="D32" s="51"/>
      <c r="E32" s="52"/>
      <c r="F32" s="32" t="s">
        <v>4</v>
      </c>
      <c r="G32" s="28" t="s">
        <v>3</v>
      </c>
      <c r="H32" s="33" t="s">
        <v>5</v>
      </c>
      <c r="I32" s="7"/>
    </row>
    <row r="33" spans="1:9" x14ac:dyDescent="0.25">
      <c r="A33" s="3" t="s">
        <v>8</v>
      </c>
      <c r="B33" s="53" t="s">
        <v>20</v>
      </c>
      <c r="C33" s="54"/>
      <c r="D33" s="54"/>
      <c r="E33" s="55"/>
      <c r="F33" s="1">
        <v>1.68</v>
      </c>
      <c r="G33" s="1">
        <v>5.2</v>
      </c>
      <c r="H33" s="34">
        <v>24</v>
      </c>
      <c r="I33" s="8"/>
    </row>
    <row r="34" spans="1:9" x14ac:dyDescent="0.25">
      <c r="A34" s="64" t="s">
        <v>21</v>
      </c>
      <c r="B34" s="65"/>
      <c r="C34" s="65"/>
      <c r="D34" s="65"/>
      <c r="E34" s="66"/>
      <c r="F34" s="2">
        <f>F33*H33</f>
        <v>40.32</v>
      </c>
      <c r="G34" s="2">
        <f>G33*H33</f>
        <v>124.80000000000001</v>
      </c>
      <c r="H34" s="35">
        <f>SUM(H33)</f>
        <v>24</v>
      </c>
      <c r="I34" s="9"/>
    </row>
    <row r="35" spans="1:9" ht="30.75" customHeight="1" x14ac:dyDescent="0.25">
      <c r="A35" s="50" t="s">
        <v>22</v>
      </c>
      <c r="B35" s="51"/>
      <c r="C35" s="51"/>
      <c r="D35" s="51"/>
      <c r="E35" s="51"/>
      <c r="F35" s="51"/>
      <c r="G35" s="51"/>
      <c r="H35" s="52"/>
      <c r="I35" s="7"/>
    </row>
    <row r="36" spans="1:9" x14ac:dyDescent="0.25">
      <c r="A36" s="31" t="s">
        <v>0</v>
      </c>
      <c r="B36" s="50" t="s">
        <v>2</v>
      </c>
      <c r="C36" s="51"/>
      <c r="D36" s="51"/>
      <c r="E36" s="52"/>
      <c r="F36" s="32" t="s">
        <v>4</v>
      </c>
      <c r="G36" s="28" t="s">
        <v>3</v>
      </c>
      <c r="H36" s="33" t="s">
        <v>5</v>
      </c>
      <c r="I36" s="7"/>
    </row>
    <row r="37" spans="1:9" x14ac:dyDescent="0.25">
      <c r="A37" s="3" t="s">
        <v>24</v>
      </c>
      <c r="B37" s="53" t="s">
        <v>23</v>
      </c>
      <c r="C37" s="54"/>
      <c r="D37" s="54"/>
      <c r="E37" s="55"/>
      <c r="F37" s="1">
        <v>5.74</v>
      </c>
      <c r="G37" s="1">
        <v>11</v>
      </c>
      <c r="H37" s="34">
        <v>49</v>
      </c>
      <c r="I37" s="8"/>
    </row>
    <row r="38" spans="1:9" x14ac:dyDescent="0.25">
      <c r="A38" s="3" t="s">
        <v>25</v>
      </c>
      <c r="B38" s="53" t="s">
        <v>26</v>
      </c>
      <c r="C38" s="54"/>
      <c r="D38" s="54"/>
      <c r="E38" s="55"/>
      <c r="F38" s="1">
        <v>5.04</v>
      </c>
      <c r="G38" s="1">
        <v>10</v>
      </c>
      <c r="H38" s="34">
        <v>2</v>
      </c>
      <c r="I38" s="8"/>
    </row>
    <row r="39" spans="1:9" x14ac:dyDescent="0.25">
      <c r="A39" s="3" t="s">
        <v>27</v>
      </c>
      <c r="B39" s="53" t="s">
        <v>28</v>
      </c>
      <c r="C39" s="54"/>
      <c r="D39" s="54"/>
      <c r="E39" s="55"/>
      <c r="F39" s="1">
        <v>2.0299999999999998</v>
      </c>
      <c r="G39" s="1">
        <v>5.7</v>
      </c>
      <c r="H39" s="34">
        <v>37</v>
      </c>
      <c r="I39" s="8"/>
    </row>
    <row r="40" spans="1:9" x14ac:dyDescent="0.25">
      <c r="A40" s="3" t="s">
        <v>29</v>
      </c>
      <c r="B40" s="53" t="s">
        <v>30</v>
      </c>
      <c r="C40" s="54"/>
      <c r="D40" s="54"/>
      <c r="E40" s="55"/>
      <c r="F40" s="1">
        <v>2.25</v>
      </c>
      <c r="G40" s="1">
        <v>6</v>
      </c>
      <c r="H40" s="34">
        <v>2</v>
      </c>
      <c r="I40" s="8"/>
    </row>
    <row r="41" spans="1:9" x14ac:dyDescent="0.25">
      <c r="A41" s="3" t="s">
        <v>31</v>
      </c>
      <c r="B41" s="53" t="s">
        <v>32</v>
      </c>
      <c r="C41" s="54"/>
      <c r="D41" s="54"/>
      <c r="E41" s="55"/>
      <c r="F41" s="1">
        <v>2.1800000000000002</v>
      </c>
      <c r="G41" s="1">
        <v>5.9</v>
      </c>
      <c r="H41" s="34">
        <v>3</v>
      </c>
      <c r="I41" s="8"/>
    </row>
    <row r="42" spans="1:9" x14ac:dyDescent="0.25">
      <c r="A42" s="3" t="s">
        <v>33</v>
      </c>
      <c r="B42" s="53" t="s">
        <v>35</v>
      </c>
      <c r="C42" s="54"/>
      <c r="D42" s="54"/>
      <c r="E42" s="55"/>
      <c r="F42" s="1">
        <v>8.32</v>
      </c>
      <c r="G42" s="1">
        <v>11.6</v>
      </c>
      <c r="H42" s="34">
        <v>4</v>
      </c>
      <c r="I42" s="8"/>
    </row>
    <row r="43" spans="1:9" x14ac:dyDescent="0.25">
      <c r="A43" s="3" t="s">
        <v>34</v>
      </c>
      <c r="B43" s="53" t="s">
        <v>36</v>
      </c>
      <c r="C43" s="54"/>
      <c r="D43" s="54"/>
      <c r="E43" s="55"/>
      <c r="F43" s="1">
        <v>5.07</v>
      </c>
      <c r="G43" s="1">
        <v>9.1</v>
      </c>
      <c r="H43" s="34">
        <v>4</v>
      </c>
      <c r="I43" s="8"/>
    </row>
    <row r="44" spans="1:9" x14ac:dyDescent="0.25">
      <c r="A44" s="3" t="s">
        <v>37</v>
      </c>
      <c r="B44" s="53" t="s">
        <v>30</v>
      </c>
      <c r="C44" s="54"/>
      <c r="D44" s="54"/>
      <c r="E44" s="55"/>
      <c r="F44" s="1">
        <v>2.17</v>
      </c>
      <c r="G44" s="1">
        <v>5.9</v>
      </c>
      <c r="H44" s="34">
        <v>1</v>
      </c>
      <c r="I44" s="8"/>
    </row>
    <row r="45" spans="1:9" x14ac:dyDescent="0.25">
      <c r="A45" s="3" t="s">
        <v>38</v>
      </c>
      <c r="B45" s="53" t="s">
        <v>39</v>
      </c>
      <c r="C45" s="54"/>
      <c r="D45" s="54"/>
      <c r="E45" s="55"/>
      <c r="F45" s="1">
        <v>8.61</v>
      </c>
      <c r="G45" s="1">
        <v>12.4</v>
      </c>
      <c r="H45" s="34">
        <v>2</v>
      </c>
      <c r="I45" s="8"/>
    </row>
    <row r="46" spans="1:9" x14ac:dyDescent="0.25">
      <c r="A46" s="64" t="s">
        <v>40</v>
      </c>
      <c r="B46" s="65"/>
      <c r="C46" s="65"/>
      <c r="D46" s="65"/>
      <c r="E46" s="66"/>
      <c r="F46" s="2">
        <f>F37*H37+F38*H38+F39*H39+F40*H40+F41*H41+F42*H42+F43*H43+F44*H44+F45*H45</f>
        <v>450.43999999999994</v>
      </c>
      <c r="G46" s="2">
        <f>G37*H37+G38*H38+G39*H39+G40*H40+G41*H41+G42*H42+G43*H43+G44*H44+G45*H45</f>
        <v>913.09999999999991</v>
      </c>
      <c r="H46" s="35">
        <f>SUM(H37:H45)</f>
        <v>104</v>
      </c>
      <c r="I46" s="9"/>
    </row>
    <row r="47" spans="1:9" ht="31.5" customHeight="1" x14ac:dyDescent="0.25">
      <c r="A47" s="50" t="s">
        <v>41</v>
      </c>
      <c r="B47" s="51"/>
      <c r="C47" s="51"/>
      <c r="D47" s="51"/>
      <c r="E47" s="51"/>
      <c r="F47" s="51"/>
      <c r="G47" s="51"/>
      <c r="H47" s="52"/>
      <c r="I47" s="7"/>
    </row>
    <row r="48" spans="1:9" x14ac:dyDescent="0.25">
      <c r="A48" s="31" t="s">
        <v>0</v>
      </c>
      <c r="B48" s="50" t="s">
        <v>2</v>
      </c>
      <c r="C48" s="51"/>
      <c r="D48" s="51"/>
      <c r="E48" s="52"/>
      <c r="F48" s="32" t="s">
        <v>4</v>
      </c>
      <c r="G48" s="28" t="s">
        <v>3</v>
      </c>
      <c r="H48" s="33" t="s">
        <v>5</v>
      </c>
      <c r="I48" s="7"/>
    </row>
    <row r="49" spans="1:9" x14ac:dyDescent="0.25">
      <c r="A49" s="3" t="s">
        <v>8</v>
      </c>
      <c r="B49" s="53" t="s">
        <v>20</v>
      </c>
      <c r="C49" s="54"/>
      <c r="D49" s="54"/>
      <c r="E49" s="55"/>
      <c r="F49" s="1">
        <v>1.68</v>
      </c>
      <c r="G49" s="1">
        <v>5.2</v>
      </c>
      <c r="H49" s="34">
        <v>1</v>
      </c>
      <c r="I49" s="8"/>
    </row>
    <row r="50" spans="1:9" x14ac:dyDescent="0.25">
      <c r="A50" s="3" t="s">
        <v>27</v>
      </c>
      <c r="B50" s="53" t="s">
        <v>28</v>
      </c>
      <c r="C50" s="54"/>
      <c r="D50" s="54"/>
      <c r="E50" s="55"/>
      <c r="F50" s="1">
        <v>2.0299999999999998</v>
      </c>
      <c r="G50" s="1">
        <v>5.7</v>
      </c>
      <c r="H50" s="34">
        <v>43</v>
      </c>
      <c r="I50" s="8"/>
    </row>
    <row r="51" spans="1:9" x14ac:dyDescent="0.25">
      <c r="A51" s="3" t="s">
        <v>29</v>
      </c>
      <c r="B51" s="53" t="s">
        <v>30</v>
      </c>
      <c r="C51" s="54"/>
      <c r="D51" s="54"/>
      <c r="E51" s="55"/>
      <c r="F51" s="1">
        <v>2.25</v>
      </c>
      <c r="G51" s="1">
        <v>6</v>
      </c>
      <c r="H51" s="34">
        <v>22</v>
      </c>
      <c r="I51" s="8"/>
    </row>
    <row r="52" spans="1:9" x14ac:dyDescent="0.25">
      <c r="A52" s="3" t="s">
        <v>31</v>
      </c>
      <c r="B52" s="53" t="s">
        <v>32</v>
      </c>
      <c r="C52" s="54"/>
      <c r="D52" s="54"/>
      <c r="E52" s="55"/>
      <c r="F52" s="1">
        <v>2.1800000000000002</v>
      </c>
      <c r="G52" s="1">
        <v>5.9</v>
      </c>
      <c r="H52" s="34">
        <v>3</v>
      </c>
      <c r="I52" s="8"/>
    </row>
    <row r="53" spans="1:9" x14ac:dyDescent="0.25">
      <c r="A53" s="3" t="s">
        <v>42</v>
      </c>
      <c r="B53" s="53" t="s">
        <v>43</v>
      </c>
      <c r="C53" s="54"/>
      <c r="D53" s="54"/>
      <c r="E53" s="55"/>
      <c r="F53" s="1">
        <v>1.95</v>
      </c>
      <c r="G53" s="1">
        <v>5.6</v>
      </c>
      <c r="H53" s="34">
        <v>1</v>
      </c>
      <c r="I53" s="8"/>
    </row>
    <row r="54" spans="1:9" x14ac:dyDescent="0.25">
      <c r="A54" s="67" t="s">
        <v>44</v>
      </c>
      <c r="B54" s="68"/>
      <c r="C54" s="68"/>
      <c r="D54" s="68"/>
      <c r="E54" s="69"/>
      <c r="F54" s="2">
        <f>F49*H49+F50*H50+F51*H51+F52*H52+F53*H53</f>
        <v>146.95999999999998</v>
      </c>
      <c r="G54" s="2">
        <f>G49*H49+G50*H50+G51*H51+G52*H52+G53*H53</f>
        <v>405.59999999999997</v>
      </c>
      <c r="H54" s="35">
        <f>SUM(H49:H53)</f>
        <v>70</v>
      </c>
      <c r="I54" s="9"/>
    </row>
    <row r="55" spans="1:9" ht="27" customHeight="1" x14ac:dyDescent="0.25">
      <c r="A55" s="50" t="s">
        <v>45</v>
      </c>
      <c r="B55" s="51"/>
      <c r="C55" s="51"/>
      <c r="D55" s="51"/>
      <c r="E55" s="51"/>
      <c r="F55" s="51"/>
      <c r="G55" s="51"/>
      <c r="H55" s="52"/>
      <c r="I55" s="7"/>
    </row>
    <row r="56" spans="1:9" x14ac:dyDescent="0.25">
      <c r="A56" s="31" t="s">
        <v>0</v>
      </c>
      <c r="B56" s="50" t="s">
        <v>2</v>
      </c>
      <c r="C56" s="51"/>
      <c r="D56" s="51"/>
      <c r="E56" s="52"/>
      <c r="F56" s="32" t="s">
        <v>4</v>
      </c>
      <c r="G56" s="28" t="s">
        <v>3</v>
      </c>
      <c r="H56" s="33" t="s">
        <v>5</v>
      </c>
      <c r="I56" s="7"/>
    </row>
    <row r="57" spans="1:9" x14ac:dyDescent="0.25">
      <c r="A57" s="3" t="s">
        <v>46</v>
      </c>
      <c r="B57" s="53" t="s">
        <v>47</v>
      </c>
      <c r="C57" s="54"/>
      <c r="D57" s="54"/>
      <c r="E57" s="55"/>
      <c r="F57" s="1">
        <v>2.94</v>
      </c>
      <c r="G57" s="1">
        <v>7</v>
      </c>
      <c r="H57" s="34">
        <v>37</v>
      </c>
      <c r="I57" s="8"/>
    </row>
    <row r="58" spans="1:9" x14ac:dyDescent="0.25">
      <c r="A58" s="3" t="s">
        <v>48</v>
      </c>
      <c r="B58" s="53" t="s">
        <v>49</v>
      </c>
      <c r="C58" s="54"/>
      <c r="D58" s="54"/>
      <c r="E58" s="55"/>
      <c r="F58" s="1">
        <v>8.19</v>
      </c>
      <c r="G58" s="1">
        <v>12</v>
      </c>
      <c r="H58" s="34">
        <v>2</v>
      </c>
      <c r="I58" s="8"/>
    </row>
    <row r="59" spans="1:9" x14ac:dyDescent="0.25">
      <c r="A59" s="3" t="s">
        <v>50</v>
      </c>
      <c r="B59" s="53" t="s">
        <v>51</v>
      </c>
      <c r="C59" s="54"/>
      <c r="D59" s="54"/>
      <c r="E59" s="55"/>
      <c r="F59" s="1">
        <v>6.2</v>
      </c>
      <c r="G59" s="1">
        <v>10.1</v>
      </c>
      <c r="H59" s="34">
        <v>4</v>
      </c>
      <c r="I59" s="8"/>
    </row>
    <row r="60" spans="1:9" x14ac:dyDescent="0.25">
      <c r="A60" s="3" t="s">
        <v>52</v>
      </c>
      <c r="B60" s="53" t="s">
        <v>53</v>
      </c>
      <c r="C60" s="54"/>
      <c r="D60" s="54"/>
      <c r="E60" s="55"/>
      <c r="F60" s="1">
        <v>3.25</v>
      </c>
      <c r="G60" s="1">
        <v>7.3</v>
      </c>
      <c r="H60" s="34">
        <v>9</v>
      </c>
      <c r="I60" s="8"/>
    </row>
    <row r="61" spans="1:9" x14ac:dyDescent="0.25">
      <c r="A61" s="3" t="s">
        <v>54</v>
      </c>
      <c r="B61" s="53" t="s">
        <v>55</v>
      </c>
      <c r="C61" s="54"/>
      <c r="D61" s="54"/>
      <c r="E61" s="55"/>
      <c r="F61" s="1">
        <v>3.15</v>
      </c>
      <c r="G61" s="1">
        <v>7.2</v>
      </c>
      <c r="H61" s="34">
        <v>3</v>
      </c>
      <c r="I61" s="8"/>
    </row>
    <row r="62" spans="1:9" x14ac:dyDescent="0.25">
      <c r="A62" s="3" t="s">
        <v>56</v>
      </c>
      <c r="B62" s="53" t="s">
        <v>57</v>
      </c>
      <c r="C62" s="54"/>
      <c r="D62" s="54"/>
      <c r="E62" s="55"/>
      <c r="F62" s="1">
        <v>4.72</v>
      </c>
      <c r="G62" s="1">
        <v>8.6999999999999993</v>
      </c>
      <c r="H62" s="34">
        <v>7</v>
      </c>
      <c r="I62" s="8"/>
    </row>
    <row r="63" spans="1:9" x14ac:dyDescent="0.25">
      <c r="A63" s="3" t="s">
        <v>58</v>
      </c>
      <c r="B63" s="53" t="s">
        <v>57</v>
      </c>
      <c r="C63" s="54"/>
      <c r="D63" s="54"/>
      <c r="E63" s="55"/>
      <c r="F63" s="1">
        <v>4.72</v>
      </c>
      <c r="G63" s="1">
        <v>8.6999999999999993</v>
      </c>
      <c r="H63" s="34">
        <v>5</v>
      </c>
      <c r="I63" s="8"/>
    </row>
    <row r="64" spans="1:9" x14ac:dyDescent="0.25">
      <c r="A64" s="3" t="s">
        <v>59</v>
      </c>
      <c r="B64" s="53" t="s">
        <v>60</v>
      </c>
      <c r="C64" s="54"/>
      <c r="D64" s="54"/>
      <c r="E64" s="55"/>
      <c r="F64" s="1">
        <v>3.78</v>
      </c>
      <c r="G64" s="1">
        <v>7.8</v>
      </c>
      <c r="H64" s="34">
        <v>52</v>
      </c>
      <c r="I64" s="8"/>
    </row>
    <row r="65" spans="1:9" x14ac:dyDescent="0.25">
      <c r="A65" s="3" t="s">
        <v>61</v>
      </c>
      <c r="B65" s="53" t="s">
        <v>62</v>
      </c>
      <c r="C65" s="54"/>
      <c r="D65" s="54"/>
      <c r="E65" s="55"/>
      <c r="F65" s="1">
        <v>2.61</v>
      </c>
      <c r="G65" s="1">
        <v>7.6</v>
      </c>
      <c r="H65" s="34">
        <v>52</v>
      </c>
      <c r="I65" s="8"/>
    </row>
    <row r="66" spans="1:9" x14ac:dyDescent="0.25">
      <c r="A66" s="3" t="s">
        <v>63</v>
      </c>
      <c r="B66" s="53" t="s">
        <v>64</v>
      </c>
      <c r="C66" s="54"/>
      <c r="D66" s="54"/>
      <c r="E66" s="55"/>
      <c r="F66" s="1">
        <v>5.46</v>
      </c>
      <c r="G66" s="1">
        <v>9.4</v>
      </c>
      <c r="H66" s="34">
        <v>2</v>
      </c>
      <c r="I66" s="8"/>
    </row>
    <row r="67" spans="1:9" x14ac:dyDescent="0.25">
      <c r="A67" s="3" t="s">
        <v>65</v>
      </c>
      <c r="B67" s="53" t="s">
        <v>66</v>
      </c>
      <c r="C67" s="54"/>
      <c r="D67" s="54"/>
      <c r="E67" s="55"/>
      <c r="F67" s="1">
        <v>2.9</v>
      </c>
      <c r="G67" s="1">
        <v>7.8</v>
      </c>
      <c r="H67" s="34">
        <v>2</v>
      </c>
      <c r="I67" s="8"/>
    </row>
    <row r="68" spans="1:9" x14ac:dyDescent="0.25">
      <c r="A68" s="67" t="s">
        <v>67</v>
      </c>
      <c r="B68" s="68"/>
      <c r="C68" s="68"/>
      <c r="D68" s="68"/>
      <c r="E68" s="69"/>
      <c r="F68" s="2">
        <f>F57*H57+F58*H58+F59*H59+F60*H60+F61*H61+F62*H62+F63*H63+F64*H64+F65*H65+F66*H66+F67*H67</f>
        <v>594.29999999999995</v>
      </c>
      <c r="G68" s="2">
        <f>G57*H57+G58*H58+G59*H59+G60*H60+G61*H61+G62*H62+G63*H63+G64*H64+G65*H65+G66*H66+G67*H67</f>
        <v>1350.2999999999997</v>
      </c>
      <c r="H68" s="35">
        <f>SUM(H57:H67)</f>
        <v>175</v>
      </c>
      <c r="I68" s="9"/>
    </row>
    <row r="69" spans="1:9" ht="30" customHeight="1" x14ac:dyDescent="0.25">
      <c r="A69" s="50" t="s">
        <v>68</v>
      </c>
      <c r="B69" s="51"/>
      <c r="C69" s="51"/>
      <c r="D69" s="51"/>
      <c r="E69" s="51"/>
      <c r="F69" s="51"/>
      <c r="G69" s="51"/>
      <c r="H69" s="52"/>
      <c r="I69" s="7"/>
    </row>
    <row r="70" spans="1:9" x14ac:dyDescent="0.25">
      <c r="A70" s="31" t="s">
        <v>0</v>
      </c>
      <c r="B70" s="50" t="s">
        <v>2</v>
      </c>
      <c r="C70" s="51"/>
      <c r="D70" s="51"/>
      <c r="E70" s="52"/>
      <c r="F70" s="32" t="s">
        <v>4</v>
      </c>
      <c r="G70" s="28" t="s">
        <v>3</v>
      </c>
      <c r="H70" s="33" t="s">
        <v>5</v>
      </c>
      <c r="I70" s="7"/>
    </row>
    <row r="71" spans="1:9" x14ac:dyDescent="0.25">
      <c r="A71" s="3" t="s">
        <v>69</v>
      </c>
      <c r="B71" s="53" t="s">
        <v>70</v>
      </c>
      <c r="C71" s="54"/>
      <c r="D71" s="54"/>
      <c r="E71" s="55"/>
      <c r="F71" s="1">
        <v>2.73</v>
      </c>
      <c r="G71" s="1">
        <v>6.7</v>
      </c>
      <c r="H71" s="34">
        <v>44</v>
      </c>
      <c r="I71" s="8"/>
    </row>
    <row r="72" spans="1:9" x14ac:dyDescent="0.25">
      <c r="A72" s="3" t="s">
        <v>71</v>
      </c>
      <c r="B72" s="53" t="s">
        <v>72</v>
      </c>
      <c r="C72" s="54"/>
      <c r="D72" s="54"/>
      <c r="E72" s="55"/>
      <c r="F72" s="1">
        <v>3.02</v>
      </c>
      <c r="G72" s="1">
        <v>7</v>
      </c>
      <c r="H72" s="34">
        <v>127</v>
      </c>
      <c r="I72" s="8"/>
    </row>
    <row r="73" spans="1:9" x14ac:dyDescent="0.25">
      <c r="A73" s="3" t="s">
        <v>73</v>
      </c>
      <c r="B73" s="53" t="s">
        <v>74</v>
      </c>
      <c r="C73" s="54"/>
      <c r="D73" s="54"/>
      <c r="E73" s="55"/>
      <c r="F73" s="1">
        <v>2.92</v>
      </c>
      <c r="G73" s="1">
        <v>6.9</v>
      </c>
      <c r="H73" s="34">
        <v>3</v>
      </c>
      <c r="I73" s="8"/>
    </row>
    <row r="74" spans="1:9" x14ac:dyDescent="0.25">
      <c r="A74" s="3" t="s">
        <v>75</v>
      </c>
      <c r="B74" s="53" t="s">
        <v>76</v>
      </c>
      <c r="C74" s="54"/>
      <c r="D74" s="54"/>
      <c r="E74" s="55"/>
      <c r="F74" s="1">
        <v>2.63</v>
      </c>
      <c r="G74" s="1">
        <v>6.6</v>
      </c>
      <c r="H74" s="34">
        <v>1</v>
      </c>
      <c r="I74" s="8"/>
    </row>
    <row r="75" spans="1:9" x14ac:dyDescent="0.25">
      <c r="A75" s="3" t="s">
        <v>77</v>
      </c>
      <c r="B75" s="53" t="s">
        <v>78</v>
      </c>
      <c r="C75" s="54"/>
      <c r="D75" s="54"/>
      <c r="E75" s="55"/>
      <c r="F75" s="1">
        <v>4.4000000000000004</v>
      </c>
      <c r="G75" s="1">
        <v>8.4</v>
      </c>
      <c r="H75" s="34">
        <v>1</v>
      </c>
      <c r="I75" s="8"/>
    </row>
    <row r="76" spans="1:9" x14ac:dyDescent="0.25">
      <c r="A76" s="3" t="s">
        <v>79</v>
      </c>
      <c r="B76" s="53" t="s">
        <v>80</v>
      </c>
      <c r="C76" s="54"/>
      <c r="D76" s="54"/>
      <c r="E76" s="55"/>
      <c r="F76" s="1">
        <v>3.8</v>
      </c>
      <c r="G76" s="1">
        <v>8</v>
      </c>
      <c r="H76" s="34">
        <v>1</v>
      </c>
      <c r="I76" s="8"/>
    </row>
    <row r="77" spans="1:9" x14ac:dyDescent="0.25">
      <c r="A77" s="3" t="s">
        <v>103</v>
      </c>
      <c r="B77" s="53" t="s">
        <v>89</v>
      </c>
      <c r="C77" s="54"/>
      <c r="D77" s="54"/>
      <c r="E77" s="55"/>
      <c r="F77" s="1">
        <v>6.92</v>
      </c>
      <c r="G77" s="1">
        <v>18.899999999999999</v>
      </c>
      <c r="H77" s="34">
        <v>2</v>
      </c>
      <c r="I77" s="8"/>
    </row>
    <row r="78" spans="1:9" x14ac:dyDescent="0.25">
      <c r="A78" s="3" t="s">
        <v>104</v>
      </c>
      <c r="B78" s="53" t="s">
        <v>90</v>
      </c>
      <c r="C78" s="54"/>
      <c r="D78" s="54"/>
      <c r="E78" s="55"/>
      <c r="F78" s="1">
        <v>5.48</v>
      </c>
      <c r="G78" s="1">
        <v>15.3</v>
      </c>
      <c r="H78" s="34">
        <v>2</v>
      </c>
      <c r="I78" s="8"/>
    </row>
    <row r="79" spans="1:9" x14ac:dyDescent="0.25">
      <c r="A79" s="67" t="s">
        <v>81</v>
      </c>
      <c r="B79" s="68"/>
      <c r="C79" s="68"/>
      <c r="D79" s="68"/>
      <c r="E79" s="69"/>
      <c r="F79" s="2">
        <f>F71*H71+F72*H72+F73*H73+F74*H74+F75*H75+F76*H76+F77*G77+F78*G78</f>
        <v>737.88200000000006</v>
      </c>
      <c r="G79" s="2">
        <f>G71*H71+G72*H72+G73*H73+G74*H74+G75*H75+G76*H76+G77*H77+G78*H78</f>
        <v>1295.8999999999999</v>
      </c>
      <c r="H79" s="35">
        <f>SUM(H71:H78)</f>
        <v>181</v>
      </c>
      <c r="I79" s="9"/>
    </row>
    <row r="80" spans="1:9" ht="30.75" customHeight="1" x14ac:dyDescent="0.25">
      <c r="A80" s="50" t="s">
        <v>82</v>
      </c>
      <c r="B80" s="51"/>
      <c r="C80" s="51"/>
      <c r="D80" s="51"/>
      <c r="E80" s="51"/>
      <c r="F80" s="51"/>
      <c r="G80" s="51"/>
      <c r="H80" s="52"/>
      <c r="I80" s="7"/>
    </row>
    <row r="81" spans="1:9" x14ac:dyDescent="0.25">
      <c r="A81" s="31" t="s">
        <v>0</v>
      </c>
      <c r="B81" s="50" t="s">
        <v>2</v>
      </c>
      <c r="C81" s="51"/>
      <c r="D81" s="51"/>
      <c r="E81" s="52"/>
      <c r="F81" s="32" t="s">
        <v>4</v>
      </c>
      <c r="G81" s="28" t="s">
        <v>3</v>
      </c>
      <c r="H81" s="33" t="s">
        <v>5</v>
      </c>
      <c r="I81" s="7"/>
    </row>
    <row r="82" spans="1:9" x14ac:dyDescent="0.25">
      <c r="A82" s="3" t="s">
        <v>69</v>
      </c>
      <c r="B82" s="53" t="s">
        <v>70</v>
      </c>
      <c r="C82" s="54"/>
      <c r="D82" s="54"/>
      <c r="E82" s="55"/>
      <c r="F82" s="1">
        <v>2.73</v>
      </c>
      <c r="G82" s="1">
        <v>6.7</v>
      </c>
      <c r="H82" s="34">
        <v>12</v>
      </c>
      <c r="I82" s="8"/>
    </row>
    <row r="83" spans="1:9" x14ac:dyDescent="0.25">
      <c r="A83" s="3" t="s">
        <v>71</v>
      </c>
      <c r="B83" s="53" t="s">
        <v>72</v>
      </c>
      <c r="C83" s="54"/>
      <c r="D83" s="54"/>
      <c r="E83" s="55"/>
      <c r="F83" s="1">
        <v>3.02</v>
      </c>
      <c r="G83" s="1">
        <v>7</v>
      </c>
      <c r="H83" s="34">
        <v>238</v>
      </c>
      <c r="I83" s="8"/>
    </row>
    <row r="84" spans="1:9" x14ac:dyDescent="0.25">
      <c r="A84" s="67" t="s">
        <v>83</v>
      </c>
      <c r="B84" s="68"/>
      <c r="C84" s="68"/>
      <c r="D84" s="68"/>
      <c r="E84" s="69"/>
      <c r="F84" s="2">
        <f>F82*H82+F83*H83</f>
        <v>751.52</v>
      </c>
      <c r="G84" s="2">
        <f>G82*H82+G83*H83</f>
        <v>1746.4</v>
      </c>
      <c r="H84" s="35">
        <f>SUM(H82:H83)</f>
        <v>250</v>
      </c>
      <c r="I84" s="9"/>
    </row>
    <row r="85" spans="1:9" ht="28.5" customHeight="1" x14ac:dyDescent="0.25">
      <c r="A85" s="50" t="s">
        <v>84</v>
      </c>
      <c r="B85" s="51"/>
      <c r="C85" s="51"/>
      <c r="D85" s="51"/>
      <c r="E85" s="51"/>
      <c r="F85" s="51"/>
      <c r="G85" s="51"/>
      <c r="H85" s="52"/>
      <c r="I85" s="7"/>
    </row>
    <row r="86" spans="1:9" x14ac:dyDescent="0.25">
      <c r="A86" s="31" t="s">
        <v>0</v>
      </c>
      <c r="B86" s="50" t="s">
        <v>2</v>
      </c>
      <c r="C86" s="51"/>
      <c r="D86" s="51"/>
      <c r="E86" s="52"/>
      <c r="F86" s="32" t="s">
        <v>4</v>
      </c>
      <c r="G86" s="28" t="s">
        <v>3</v>
      </c>
      <c r="H86" s="33" t="s">
        <v>5</v>
      </c>
      <c r="I86" s="7"/>
    </row>
    <row r="87" spans="1:9" x14ac:dyDescent="0.25">
      <c r="A87" s="3" t="s">
        <v>69</v>
      </c>
      <c r="B87" s="53" t="s">
        <v>70</v>
      </c>
      <c r="C87" s="54"/>
      <c r="D87" s="54"/>
      <c r="E87" s="55"/>
      <c r="F87" s="1">
        <v>2.73</v>
      </c>
      <c r="G87" s="1">
        <v>6.7</v>
      </c>
      <c r="H87" s="34">
        <v>4</v>
      </c>
      <c r="I87" s="8"/>
    </row>
    <row r="88" spans="1:9" x14ac:dyDescent="0.25">
      <c r="A88" s="3" t="s">
        <v>71</v>
      </c>
      <c r="B88" s="53" t="s">
        <v>72</v>
      </c>
      <c r="C88" s="54"/>
      <c r="D88" s="54"/>
      <c r="E88" s="55"/>
      <c r="F88" s="1">
        <v>3.02</v>
      </c>
      <c r="G88" s="1">
        <v>7</v>
      </c>
      <c r="H88" s="34">
        <v>248</v>
      </c>
      <c r="I88" s="8"/>
    </row>
    <row r="89" spans="1:9" x14ac:dyDescent="0.25">
      <c r="A89" s="67" t="s">
        <v>85</v>
      </c>
      <c r="B89" s="68"/>
      <c r="C89" s="68"/>
      <c r="D89" s="68"/>
      <c r="E89" s="69"/>
      <c r="F89" s="2">
        <f>F87*H87+F88*H88</f>
        <v>759.88</v>
      </c>
      <c r="G89" s="2">
        <f>G87*H87+G88*H88</f>
        <v>1762.8</v>
      </c>
      <c r="H89" s="35">
        <f>SUM(H87:H88)</f>
        <v>252</v>
      </c>
      <c r="I89" s="9"/>
    </row>
    <row r="90" spans="1:9" ht="29.25" customHeight="1" x14ac:dyDescent="0.25">
      <c r="A90" s="50" t="s">
        <v>86</v>
      </c>
      <c r="B90" s="51"/>
      <c r="C90" s="51"/>
      <c r="D90" s="51"/>
      <c r="E90" s="51"/>
      <c r="F90" s="51"/>
      <c r="G90" s="51"/>
      <c r="H90" s="52"/>
      <c r="I90" s="7"/>
    </row>
    <row r="91" spans="1:9" x14ac:dyDescent="0.25">
      <c r="A91" s="31" t="s">
        <v>0</v>
      </c>
      <c r="B91" s="50" t="s">
        <v>2</v>
      </c>
      <c r="C91" s="51"/>
      <c r="D91" s="51"/>
      <c r="E91" s="52"/>
      <c r="F91" s="32" t="s">
        <v>4</v>
      </c>
      <c r="G91" s="28" t="s">
        <v>3</v>
      </c>
      <c r="H91" s="33" t="s">
        <v>5</v>
      </c>
      <c r="I91" s="7"/>
    </row>
    <row r="92" spans="1:9" x14ac:dyDescent="0.25">
      <c r="A92" s="3" t="s">
        <v>69</v>
      </c>
      <c r="B92" s="53" t="s">
        <v>70</v>
      </c>
      <c r="C92" s="54"/>
      <c r="D92" s="54"/>
      <c r="E92" s="55"/>
      <c r="F92" s="1">
        <v>2.73</v>
      </c>
      <c r="G92" s="1">
        <v>6.7</v>
      </c>
      <c r="H92" s="34">
        <v>4</v>
      </c>
      <c r="I92" s="8"/>
    </row>
    <row r="93" spans="1:9" x14ac:dyDescent="0.25">
      <c r="A93" s="3" t="s">
        <v>71</v>
      </c>
      <c r="B93" s="53" t="s">
        <v>72</v>
      </c>
      <c r="C93" s="54"/>
      <c r="D93" s="54"/>
      <c r="E93" s="55"/>
      <c r="F93" s="1">
        <v>3.02</v>
      </c>
      <c r="G93" s="1">
        <v>7</v>
      </c>
      <c r="H93" s="34">
        <v>248</v>
      </c>
      <c r="I93" s="8"/>
    </row>
    <row r="94" spans="1:9" x14ac:dyDescent="0.25">
      <c r="A94" s="67" t="s">
        <v>87</v>
      </c>
      <c r="B94" s="68"/>
      <c r="C94" s="68"/>
      <c r="D94" s="68"/>
      <c r="E94" s="69"/>
      <c r="F94" s="2">
        <f>F92*H92+F93*H93</f>
        <v>759.88</v>
      </c>
      <c r="G94" s="2">
        <f>G92*H92+G93*H93</f>
        <v>1762.8</v>
      </c>
      <c r="H94" s="35">
        <f>SUM(H92:H93)</f>
        <v>252</v>
      </c>
      <c r="I94" s="9"/>
    </row>
    <row r="95" spans="1:9" ht="30.75" customHeight="1" x14ac:dyDescent="0.25">
      <c r="A95" s="50" t="s">
        <v>91</v>
      </c>
      <c r="B95" s="51"/>
      <c r="C95" s="51"/>
      <c r="D95" s="51"/>
      <c r="E95" s="51"/>
      <c r="F95" s="51"/>
      <c r="G95" s="51"/>
      <c r="H95" s="52"/>
      <c r="I95" s="7"/>
    </row>
    <row r="96" spans="1:9" x14ac:dyDescent="0.25">
      <c r="A96" s="31" t="s">
        <v>0</v>
      </c>
      <c r="B96" s="50" t="s">
        <v>2</v>
      </c>
      <c r="C96" s="51"/>
      <c r="D96" s="51"/>
      <c r="E96" s="52"/>
      <c r="F96" s="32" t="s">
        <v>4</v>
      </c>
      <c r="G96" s="28" t="s">
        <v>3</v>
      </c>
      <c r="H96" s="33" t="s">
        <v>5</v>
      </c>
      <c r="I96" s="7"/>
    </row>
    <row r="97" spans="1:11" x14ac:dyDescent="0.25">
      <c r="A97" s="3" t="s">
        <v>69</v>
      </c>
      <c r="B97" s="53" t="s">
        <v>70</v>
      </c>
      <c r="C97" s="54"/>
      <c r="D97" s="54"/>
      <c r="E97" s="55"/>
      <c r="F97" s="1">
        <v>2.73</v>
      </c>
      <c r="G97" s="1">
        <v>6.7</v>
      </c>
      <c r="H97" s="34">
        <v>9</v>
      </c>
      <c r="I97" s="8"/>
    </row>
    <row r="98" spans="1:11" x14ac:dyDescent="0.25">
      <c r="A98" s="3" t="s">
        <v>71</v>
      </c>
      <c r="B98" s="53" t="s">
        <v>72</v>
      </c>
      <c r="C98" s="54"/>
      <c r="D98" s="54"/>
      <c r="E98" s="55"/>
      <c r="F98" s="1">
        <v>3.02</v>
      </c>
      <c r="G98" s="1">
        <v>7</v>
      </c>
      <c r="H98" s="34">
        <v>213</v>
      </c>
      <c r="I98" s="8"/>
    </row>
    <row r="99" spans="1:11" x14ac:dyDescent="0.25">
      <c r="A99" s="3" t="s">
        <v>105</v>
      </c>
      <c r="B99" s="53" t="s">
        <v>106</v>
      </c>
      <c r="C99" s="54"/>
      <c r="D99" s="54"/>
      <c r="E99" s="55"/>
      <c r="F99" s="1">
        <v>4.4000000000000004</v>
      </c>
      <c r="G99" s="1">
        <v>8.4</v>
      </c>
      <c r="H99" s="34">
        <v>1</v>
      </c>
      <c r="I99" s="26"/>
    </row>
    <row r="100" spans="1:11" x14ac:dyDescent="0.25">
      <c r="A100" s="3" t="s">
        <v>88</v>
      </c>
      <c r="B100" s="53" t="s">
        <v>80</v>
      </c>
      <c r="C100" s="54"/>
      <c r="D100" s="54"/>
      <c r="E100" s="55"/>
      <c r="F100" s="1">
        <v>3.8</v>
      </c>
      <c r="G100" s="1">
        <v>8</v>
      </c>
      <c r="H100" s="34">
        <v>1</v>
      </c>
      <c r="I100" s="26"/>
    </row>
    <row r="101" spans="1:11" x14ac:dyDescent="0.25">
      <c r="A101" s="67" t="s">
        <v>92</v>
      </c>
      <c r="B101" s="68"/>
      <c r="C101" s="68"/>
      <c r="D101" s="68"/>
      <c r="E101" s="69"/>
      <c r="F101" s="2">
        <f>F97*H97+F98*H98+F99*H99+F100*H100</f>
        <v>676.03</v>
      </c>
      <c r="G101" s="2">
        <f>G97*H97+G98*H98+G99*H99+G100*H100</f>
        <v>1567.7</v>
      </c>
      <c r="H101" s="35">
        <f>SUM(H97:H100)</f>
        <v>224</v>
      </c>
      <c r="I101" s="9"/>
    </row>
    <row r="102" spans="1:11" x14ac:dyDescent="0.25">
      <c r="A102" s="36"/>
      <c r="B102" s="37"/>
      <c r="C102" s="37"/>
      <c r="D102" s="37"/>
      <c r="E102" s="37"/>
      <c r="F102" s="37"/>
      <c r="G102" s="38" t="s">
        <v>102</v>
      </c>
      <c r="H102" s="34">
        <v>1572</v>
      </c>
      <c r="I102" s="25" t="s">
        <v>98</v>
      </c>
    </row>
    <row r="103" spans="1:11" ht="66.75" customHeight="1" x14ac:dyDescent="0.25">
      <c r="G103" s="43" t="s">
        <v>115</v>
      </c>
      <c r="H103" s="30"/>
      <c r="I103" s="23"/>
    </row>
    <row r="104" spans="1:11" ht="61.5" customHeight="1" x14ac:dyDescent="0.25">
      <c r="A104" s="46"/>
      <c r="B104" s="5"/>
      <c r="C104" s="5"/>
      <c r="D104" s="5"/>
      <c r="E104" s="5"/>
      <c r="F104" s="5"/>
      <c r="G104" s="47" t="s">
        <v>116</v>
      </c>
      <c r="H104" s="44"/>
      <c r="I104" s="24"/>
    </row>
    <row r="105" spans="1:11" ht="53.25" customHeight="1" x14ac:dyDescent="0.25">
      <c r="A105" s="46"/>
      <c r="B105" s="5"/>
      <c r="C105" s="5"/>
      <c r="D105" s="5"/>
      <c r="E105" s="5"/>
      <c r="F105" s="5"/>
      <c r="G105" s="42" t="s">
        <v>117</v>
      </c>
      <c r="H105" s="45"/>
      <c r="I105" s="23"/>
    </row>
    <row r="106" spans="1:11" ht="51" customHeight="1" x14ac:dyDescent="0.25">
      <c r="G106" s="40"/>
      <c r="H106" s="41"/>
      <c r="I106" s="5"/>
      <c r="J106" s="5"/>
      <c r="K106" s="5"/>
    </row>
    <row r="107" spans="1:11" ht="81" customHeight="1" x14ac:dyDescent="0.25">
      <c r="G107" s="40"/>
      <c r="H107" s="41"/>
      <c r="I107" s="5"/>
      <c r="J107" s="5"/>
      <c r="K107" s="5"/>
    </row>
  </sheetData>
  <mergeCells count="91">
    <mergeCell ref="B98:E98"/>
    <mergeCell ref="A101:E101"/>
    <mergeCell ref="B91:E91"/>
    <mergeCell ref="B96:E96"/>
    <mergeCell ref="B97:E97"/>
    <mergeCell ref="B99:E99"/>
    <mergeCell ref="B100:E100"/>
    <mergeCell ref="A79:E79"/>
    <mergeCell ref="A80:H80"/>
    <mergeCell ref="A84:E84"/>
    <mergeCell ref="A85:H85"/>
    <mergeCell ref="A89:E89"/>
    <mergeCell ref="B86:E86"/>
    <mergeCell ref="B81:E81"/>
    <mergeCell ref="B82:E82"/>
    <mergeCell ref="B83:E83"/>
    <mergeCell ref="A90:H90"/>
    <mergeCell ref="A94:E94"/>
    <mergeCell ref="A95:H95"/>
    <mergeCell ref="B92:E92"/>
    <mergeCell ref="B87:E87"/>
    <mergeCell ref="B88:E88"/>
    <mergeCell ref="B93:E93"/>
    <mergeCell ref="B76:E76"/>
    <mergeCell ref="B77:E77"/>
    <mergeCell ref="B78:E78"/>
    <mergeCell ref="B75:E75"/>
    <mergeCell ref="B73:E73"/>
    <mergeCell ref="B74:E74"/>
    <mergeCell ref="B61:E61"/>
    <mergeCell ref="B62:E62"/>
    <mergeCell ref="B63:E63"/>
    <mergeCell ref="B72:E72"/>
    <mergeCell ref="B67:E67"/>
    <mergeCell ref="B71:E71"/>
    <mergeCell ref="A68:E68"/>
    <mergeCell ref="A69:H69"/>
    <mergeCell ref="B70:E70"/>
    <mergeCell ref="B64:E64"/>
    <mergeCell ref="B65:E65"/>
    <mergeCell ref="B66:E66"/>
    <mergeCell ref="B58:E58"/>
    <mergeCell ref="B59:E59"/>
    <mergeCell ref="B60:E60"/>
    <mergeCell ref="B56:E56"/>
    <mergeCell ref="B57:E57"/>
    <mergeCell ref="A46:E46"/>
    <mergeCell ref="A55:H55"/>
    <mergeCell ref="B52:E52"/>
    <mergeCell ref="B53:E53"/>
    <mergeCell ref="A54:E54"/>
    <mergeCell ref="B48:E48"/>
    <mergeCell ref="B50:E50"/>
    <mergeCell ref="B51:E51"/>
    <mergeCell ref="B49:E49"/>
    <mergeCell ref="A47:H47"/>
    <mergeCell ref="B45:E45"/>
    <mergeCell ref="B42:E42"/>
    <mergeCell ref="B43:E43"/>
    <mergeCell ref="B44:E44"/>
    <mergeCell ref="A35:H35"/>
    <mergeCell ref="B36:E36"/>
    <mergeCell ref="B37:E37"/>
    <mergeCell ref="B39:E39"/>
    <mergeCell ref="B28:E28"/>
    <mergeCell ref="B26:E26"/>
    <mergeCell ref="B27:E27"/>
    <mergeCell ref="B25:E25"/>
    <mergeCell ref="B41:E41"/>
    <mergeCell ref="B33:E33"/>
    <mergeCell ref="B38:E38"/>
    <mergeCell ref="A34:E34"/>
    <mergeCell ref="A30:E30"/>
    <mergeCell ref="A31:H31"/>
    <mergeCell ref="B32:E32"/>
    <mergeCell ref="B40:E40"/>
    <mergeCell ref="B29:E29"/>
    <mergeCell ref="A3:H5"/>
    <mergeCell ref="A22:H22"/>
    <mergeCell ref="B23:E23"/>
    <mergeCell ref="B24:E24"/>
    <mergeCell ref="B12:G12"/>
    <mergeCell ref="B21:G21"/>
    <mergeCell ref="B14:G14"/>
    <mergeCell ref="B6:G6"/>
    <mergeCell ref="B7:G7"/>
    <mergeCell ref="B8:G8"/>
    <mergeCell ref="B9:G9"/>
    <mergeCell ref="B10:G10"/>
    <mergeCell ref="B11:G11"/>
    <mergeCell ref="B13:G13"/>
  </mergeCells>
  <pageMargins left="0.70866141732283472" right="0.70866141732283472" top="0.74803149606299213" bottom="0.74803149606299213" header="0.31496062992125984" footer="0.31496062992125984"/>
  <pageSetup paperSize="9" scale="57" orientation="portrait" r:id="rId1"/>
  <rowBreaks count="1" manualBreakCount="1">
    <brk id="62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Romanova</dc:creator>
  <cp:lastModifiedBy>Alexander Arnautski</cp:lastModifiedBy>
  <cp:lastPrinted>2018-10-22T12:08:35Z</cp:lastPrinted>
  <dcterms:created xsi:type="dcterms:W3CDTF">2018-08-22T06:30:49Z</dcterms:created>
  <dcterms:modified xsi:type="dcterms:W3CDTF">2018-10-22T14:16:52Z</dcterms:modified>
</cp:coreProperties>
</file>